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_aktuell\19xx_news_schreiben\1904_SE_eigene_energiewende_T1\"/>
    </mc:Choice>
  </mc:AlternateContent>
  <xr:revisionPtr revIDLastSave="0" documentId="13_ncr:1_{AD6C439B-450C-4495-8B23-BD35F9983261}" xr6:coauthVersionLast="43" xr6:coauthVersionMax="43" xr10:uidLastSave="{00000000-0000-0000-0000-000000000000}"/>
  <bookViews>
    <workbookView xWindow="-120" yWindow="-120" windowWidth="24240" windowHeight="13140" xr2:uid="{E99F61F1-AE82-4A16-9843-F248178EB7BD}"/>
  </bookViews>
  <sheets>
    <sheet name="Tabelle" sheetId="1" r:id="rId1"/>
    <sheet name="Grafik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F85" i="1"/>
  <c r="F95" i="1"/>
  <c r="F99" i="1" s="1"/>
  <c r="F86" i="1"/>
  <c r="F59" i="1"/>
  <c r="F53" i="1"/>
  <c r="E10" i="2" s="1"/>
  <c r="F69" i="1" l="1"/>
  <c r="F87" i="1"/>
  <c r="E11" i="2" s="1"/>
  <c r="F63" i="1"/>
  <c r="F28" i="1" l="1"/>
  <c r="F22" i="1"/>
  <c r="F38" i="1" l="1"/>
  <c r="E9" i="2"/>
  <c r="F32" i="1"/>
  <c r="E14" i="2" l="1"/>
  <c r="H9" i="2" s="1"/>
  <c r="H11" i="2" l="1"/>
  <c r="H10" i="2"/>
</calcChain>
</file>

<file path=xl/sharedStrings.xml><?xml version="1.0" encoding="utf-8"?>
<sst xmlns="http://schemas.openxmlformats.org/spreadsheetml/2006/main" count="126" uniqueCount="84">
  <si>
    <t xml:space="preserve">Strom </t>
  </si>
  <si>
    <t xml:space="preserve">Verkehr </t>
  </si>
  <si>
    <t xml:space="preserve">Stromzählerstand 1.Januar 2018 </t>
  </si>
  <si>
    <t>kWh</t>
  </si>
  <si>
    <t xml:space="preserve">Stromverbrauch im Jahr 2018 </t>
  </si>
  <si>
    <t xml:space="preserve">Stromzählerstand 31.Dezember 2018 </t>
  </si>
  <si>
    <t xml:space="preserve">so können Sie die Tabelle gerne weiter selbst für Ihre Zwecke anpassen. </t>
  </si>
  <si>
    <t>Energiewende-Anteil</t>
  </si>
  <si>
    <t xml:space="preserve">davon bezogener Ökostrom (Öko- oder Grünstromtarif) </t>
  </si>
  <si>
    <t xml:space="preserve">Fazit Strom </t>
  </si>
  <si>
    <t xml:space="preserve">DGS-Tool: Mein Energieverbrauch </t>
  </si>
  <si>
    <t xml:space="preserve">Mit diesem kleinen DGS-Tool können Sie Ihren persönlichen Energieverbrauch erfassen und darstellen. </t>
  </si>
  <si>
    <t xml:space="preserve">zusätzlicher Verbrauch (z.B. bei Eigenverbrauch PV) </t>
  </si>
  <si>
    <t>Summe Energiewende-Anteil</t>
  </si>
  <si>
    <t xml:space="preserve">% </t>
  </si>
  <si>
    <t>Summe Energiewende-Strom</t>
  </si>
  <si>
    <t xml:space="preserve"> &lt; 50 %: Hier kann noch was getan werden  </t>
  </si>
  <si>
    <t xml:space="preserve">50-75 %: Schon gut, aber es geht noch mehr </t>
  </si>
  <si>
    <t>Wärme</t>
  </si>
  <si>
    <t xml:space="preserve">selbst grün erzeugt (z.B. PV-Anlage mit Netzeinspeisung) </t>
  </si>
  <si>
    <t xml:space="preserve"> 5/19</t>
  </si>
  <si>
    <t>Allgemein</t>
  </si>
  <si>
    <t>Personenzahl im Haushalt</t>
  </si>
  <si>
    <t>Personen</t>
  </si>
  <si>
    <t>Stromverbrauch pro Person</t>
  </si>
  <si>
    <t xml:space="preserve">Zum Vergleich: </t>
  </si>
  <si>
    <t xml:space="preserve">Der durchschnittliche Stromverbrauch pro Jahr und Person liegt bei </t>
  </si>
  <si>
    <t xml:space="preserve">Stromverbrauch </t>
  </si>
  <si>
    <t xml:space="preserve">liegt der Verbrauch noch höher. </t>
  </si>
  <si>
    <t>&gt;100 %: Sie erzeugen mehr grünen Strom als Sie brauchen, super!</t>
  </si>
  <si>
    <t xml:space="preserve">75-100 %: Schon besser, aber es geht noch mehr </t>
  </si>
  <si>
    <t xml:space="preserve">Heizungsverbrauch </t>
  </si>
  <si>
    <t xml:space="preserve">Wärmezählerstand 1.Januar 2018 </t>
  </si>
  <si>
    <t xml:space="preserve">zusätzlicher Verbrauch (z.B. bei Eigenerzeugung Thermie) </t>
  </si>
  <si>
    <t>MWh</t>
  </si>
  <si>
    <t xml:space="preserve">Heizenergieverbrauch im Jahr 2018 </t>
  </si>
  <si>
    <t>Anmerkung: Sollten Sie z.B. aus einer Nebenkostenabrechnung den</t>
  </si>
  <si>
    <t>direkten Heizenergieverbrauch des Jahres ablesen können, tragen Sie diesen</t>
  </si>
  <si>
    <t>einfach direkt in das Feld bei "Heizenergieverbrauch im Jahr 2018" ein</t>
  </si>
  <si>
    <t xml:space="preserve"> - 2-Personen-Haushalt: ca. 1.500 kWh</t>
  </si>
  <si>
    <t xml:space="preserve"> - 3-Personen-Haushalt: ca. 1.200 kWh</t>
  </si>
  <si>
    <t xml:space="preserve"> - 4-Personen-Haushalt: ca. 1.000 kWh</t>
  </si>
  <si>
    <t xml:space="preserve">selbst grün erzeugt (z.B. Solarthermieanlage) </t>
  </si>
  <si>
    <t xml:space="preserve">davon bezogener Ökoenergie (z.B. Biogas) </t>
  </si>
  <si>
    <t>Fazit Wärme</t>
  </si>
  <si>
    <t>qm</t>
  </si>
  <si>
    <t xml:space="preserve">Heizenergieverbrauch pro qm und Jahr </t>
  </si>
  <si>
    <t xml:space="preserve">Der Heizenergieverbrauch gilt: </t>
  </si>
  <si>
    <t xml:space="preserve"> - als niedrig bei Werten unter 100 kWh/qm/a</t>
  </si>
  <si>
    <t xml:space="preserve"> - als mittel bei Werten zwischen 100 und 170 kWh/qm/a</t>
  </si>
  <si>
    <t xml:space="preserve"> - als hoch bei Werten über 170 kWh/qm/a</t>
  </si>
  <si>
    <t xml:space="preserve">Diese Werte sind nur als grober Anhaltspunkt zu verstehen; </t>
  </si>
  <si>
    <t xml:space="preserve">diese Werte gewaltig! </t>
  </si>
  <si>
    <t>Kilometerstand 1.Januar 2018 (Tacho)</t>
  </si>
  <si>
    <t>Kilometerstand 31.Dezember 2018 (Tacho)</t>
  </si>
  <si>
    <t>km</t>
  </si>
  <si>
    <t xml:space="preserve">Durchschnittsverbrauch </t>
  </si>
  <si>
    <t>l pro 100 km</t>
  </si>
  <si>
    <t xml:space="preserve">Liter </t>
  </si>
  <si>
    <t xml:space="preserve">Spritverbrauch Auto </t>
  </si>
  <si>
    <t xml:space="preserve">Spritverbrauch Jahr 2018 </t>
  </si>
  <si>
    <t>Energieinhalt des Kraftstoffes</t>
  </si>
  <si>
    <t>Energiewende-Teil</t>
  </si>
  <si>
    <t xml:space="preserve">gefahrene km mit Bahn </t>
  </si>
  <si>
    <t>gefahrene km mit Elektroauto</t>
  </si>
  <si>
    <t>gefahrene km mit Fahrrad/Ebike</t>
  </si>
  <si>
    <t xml:space="preserve">Summe Energiewende-Teil Verkehr </t>
  </si>
  <si>
    <t>Summe gefahrene km</t>
  </si>
  <si>
    <t>Fazit Verkehr</t>
  </si>
  <si>
    <t xml:space="preserve">Das Tabellenblatt "Grafik" erstellt eine kleine Kuchengrafik zu den Anteilen des Energieverbrauchs. </t>
  </si>
  <si>
    <t>Auto/Verkehr</t>
  </si>
  <si>
    <t>Summe</t>
  </si>
  <si>
    <t>Zusammenfassung: Mein Jahresverbrauch 2018</t>
  </si>
  <si>
    <t xml:space="preserve">Darstellung als Kuchendiagramm: </t>
  </si>
  <si>
    <t>%</t>
  </si>
  <si>
    <t xml:space="preserve">Wenn Heizung oder Warmwasser ebenfalls elektrisch erzeugt werden, </t>
  </si>
  <si>
    <t>lokale Temperaturen, Gebäudeart und Sanierungsstand beeinflussen</t>
  </si>
  <si>
    <t>Summe Energiewende-Wärme</t>
  </si>
  <si>
    <t xml:space="preserve">Die grauen Felder sind Eingabefelder (Musterdaten bereits eingetragen). </t>
  </si>
  <si>
    <t xml:space="preserve">Die übrigen Felder und Formeln sind - wie das ganze Excel-Blatt - nicht gesperrt, </t>
  </si>
  <si>
    <t xml:space="preserve">Wohnungsgröße (ca.) </t>
  </si>
  <si>
    <t xml:space="preserve">Wärmezählerstand 31. Dezember 2018 </t>
  </si>
  <si>
    <t>gelaufene km</t>
  </si>
  <si>
    <t xml:space="preserve">ca.-Wert (Benzin/Diesel)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</si>
</sst>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€"/>
    <numFmt numFmtId="165" formatCode="#,##0.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164" fontId="1" fillId="2" borderId="0" xfId="0" applyNumberFormat="1" applyFont="1" applyFill="1"/>
    <xf numFmtId="164" fontId="1" fillId="0" borderId="0" xfId="0" applyNumberFormat="1" applyFont="1"/>
    <xf numFmtId="164" fontId="2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4" fillId="0" borderId="0" xfId="0" applyNumberFormat="1" applyFont="1"/>
    <xf numFmtId="0" fontId="3" fillId="3" borderId="3" xfId="0" applyFont="1" applyFill="1" applyBorder="1"/>
    <xf numFmtId="164" fontId="3" fillId="3" borderId="1" xfId="0" applyNumberFormat="1" applyFont="1" applyFill="1" applyBorder="1"/>
    <xf numFmtId="0" fontId="3" fillId="4" borderId="0" xfId="0" applyFont="1" applyFill="1"/>
    <xf numFmtId="0" fontId="2" fillId="4" borderId="0" xfId="0" applyFont="1" applyFill="1"/>
    <xf numFmtId="0" fontId="1" fillId="4" borderId="0" xfId="0" applyFont="1" applyFill="1"/>
    <xf numFmtId="165" fontId="1" fillId="2" borderId="0" xfId="0" applyNumberFormat="1" applyFont="1" applyFill="1"/>
    <xf numFmtId="14" fontId="4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165" fontId="2" fillId="0" borderId="0" xfId="0" applyNumberFormat="1" applyFont="1"/>
    <xf numFmtId="0" fontId="1" fillId="8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D1-4664-AAED-87252B6596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D1-4664-AAED-87252B6596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7D1-4664-AAED-87252B65964F}"/>
              </c:ext>
            </c:extLst>
          </c:dPt>
          <c:dLbls>
            <c:dLbl>
              <c:idx val="0"/>
              <c:layout>
                <c:manualLayout>
                  <c:x val="9.0839895013123464E-2"/>
                  <c:y val="4.2457713619130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D1-4664-AAED-87252B65964F}"/>
                </c:ext>
              </c:extLst>
            </c:dLbl>
            <c:dLbl>
              <c:idx val="1"/>
              <c:layout>
                <c:manualLayout>
                  <c:x val="-4.6112263553262804E-2"/>
                  <c:y val="2.3992249736381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1-4664-AAED-87252B65964F}"/>
                </c:ext>
              </c:extLst>
            </c:dLbl>
            <c:dLbl>
              <c:idx val="2"/>
              <c:layout>
                <c:manualLayout>
                  <c:x val="-0.12242935258092738"/>
                  <c:y val="3.347331583552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1-4664-AAED-87252B659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Grafik!$B$9:$B$11</c:f>
              <c:strCache>
                <c:ptCount val="3"/>
                <c:pt idx="0">
                  <c:v>Stromverbrauch </c:v>
                </c:pt>
                <c:pt idx="1">
                  <c:v>Heizungsverbrauch </c:v>
                </c:pt>
                <c:pt idx="2">
                  <c:v>Auto/Verkehr</c:v>
                </c:pt>
              </c:strCache>
            </c:strRef>
          </c:cat>
          <c:val>
            <c:numRef>
              <c:f>Grafik!$H$9:$H$11</c:f>
              <c:numCache>
                <c:formatCode>0.0%</c:formatCode>
                <c:ptCount val="3"/>
                <c:pt idx="0">
                  <c:v>0.27173913043478259</c:v>
                </c:pt>
                <c:pt idx="1">
                  <c:v>0.43478260869565216</c:v>
                </c:pt>
                <c:pt idx="2">
                  <c:v>0.29347826086956524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1-4664-AAED-87252B659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16091954022989"/>
          <c:y val="0.54804504840727974"/>
          <c:w val="0.33655172413793105"/>
          <c:h val="0.45195495159272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123826</xdr:rowOff>
    </xdr:from>
    <xdr:to>
      <xdr:col>11</xdr:col>
      <xdr:colOff>656329</xdr:colOff>
      <xdr:row>6</xdr:row>
      <xdr:rowOff>70185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ECB7C4E-E1F9-4A29-8590-EB61B2896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5325" y="123826"/>
          <a:ext cx="2427979" cy="1165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123826</xdr:rowOff>
    </xdr:from>
    <xdr:to>
      <xdr:col>9</xdr:col>
      <xdr:colOff>656329</xdr:colOff>
      <xdr:row>4</xdr:row>
      <xdr:rowOff>121508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37F3D0-FFEE-4B37-948F-4044ED7FF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23826"/>
          <a:ext cx="1561204" cy="816832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19</xdr:row>
      <xdr:rowOff>0</xdr:rowOff>
    </xdr:from>
    <xdr:to>
      <xdr:col>9</xdr:col>
      <xdr:colOff>590550</xdr:colOff>
      <xdr:row>33</xdr:row>
      <xdr:rowOff>157162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E52943A-05F6-4BE8-A7F5-C4C098BEA0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543D-793E-43A9-B62B-21A569A6CE5B}">
  <sheetPr>
    <pageSetUpPr fitToPage="1"/>
  </sheetPr>
  <dimension ref="B2:I101"/>
  <sheetViews>
    <sheetView tabSelected="1" workbookViewId="0">
      <selection activeCell="D1" sqref="D1"/>
    </sheetView>
  </sheetViews>
  <sheetFormatPr baseColWidth="10" defaultRowHeight="15" x14ac:dyDescent="0.2"/>
  <cols>
    <col min="1" max="1" width="3.85546875" style="1" customWidth="1"/>
    <col min="2" max="3" width="11.42578125" style="1"/>
    <col min="4" max="4" width="53.42578125" style="1" customWidth="1"/>
    <col min="5" max="5" width="11.42578125" style="1"/>
    <col min="6" max="6" width="12.85546875" style="1" customWidth="1"/>
    <col min="7" max="7" width="8" style="1" customWidth="1"/>
    <col min="8" max="8" width="6" style="1" customWidth="1"/>
    <col min="9" max="16384" width="11.42578125" style="1"/>
  </cols>
  <sheetData>
    <row r="2" spans="2:9" ht="18" x14ac:dyDescent="0.25">
      <c r="B2" s="9" t="s">
        <v>10</v>
      </c>
      <c r="H2" s="10" t="s">
        <v>20</v>
      </c>
    </row>
    <row r="3" spans="2:9" ht="18" x14ac:dyDescent="0.25">
      <c r="B3" s="9"/>
    </row>
    <row r="5" spans="2:9" x14ac:dyDescent="0.2">
      <c r="B5" s="1" t="s">
        <v>11</v>
      </c>
    </row>
    <row r="6" spans="2:9" x14ac:dyDescent="0.2">
      <c r="B6" s="2"/>
      <c r="C6" s="1" t="s">
        <v>78</v>
      </c>
    </row>
    <row r="7" spans="2:9" x14ac:dyDescent="0.2">
      <c r="B7" s="24" t="s">
        <v>79</v>
      </c>
    </row>
    <row r="8" spans="2:9" x14ac:dyDescent="0.2">
      <c r="B8" s="1" t="s">
        <v>6</v>
      </c>
    </row>
    <row r="9" spans="2:9" x14ac:dyDescent="0.2">
      <c r="B9" s="1" t="s">
        <v>69</v>
      </c>
    </row>
    <row r="11" spans="2:9" ht="18" x14ac:dyDescent="0.25">
      <c r="B11" s="9" t="s">
        <v>21</v>
      </c>
    </row>
    <row r="12" spans="2:9" ht="18" x14ac:dyDescent="0.25">
      <c r="B12" s="9"/>
      <c r="C12" s="1" t="s">
        <v>22</v>
      </c>
      <c r="F12" s="4">
        <v>4</v>
      </c>
      <c r="G12" s="1" t="s">
        <v>23</v>
      </c>
    </row>
    <row r="13" spans="2:9" ht="18" x14ac:dyDescent="0.25">
      <c r="B13" s="9"/>
      <c r="C13" s="1" t="s">
        <v>80</v>
      </c>
      <c r="F13" s="4">
        <v>80</v>
      </c>
      <c r="G13" s="1" t="s">
        <v>45</v>
      </c>
    </row>
    <row r="14" spans="2:9" ht="18" x14ac:dyDescent="0.25">
      <c r="B14" s="9"/>
    </row>
    <row r="15" spans="2:9" ht="18" x14ac:dyDescent="0.25">
      <c r="B15" s="13" t="s">
        <v>0</v>
      </c>
      <c r="C15" s="14"/>
      <c r="D15" s="15"/>
      <c r="E15" s="15"/>
      <c r="F15" s="15"/>
      <c r="G15" s="15"/>
      <c r="H15" s="15"/>
      <c r="I15" s="15"/>
    </row>
    <row r="16" spans="2:9" ht="18" x14ac:dyDescent="0.25">
      <c r="B16" s="13"/>
      <c r="C16" s="14"/>
      <c r="D16" s="15"/>
      <c r="E16" s="15"/>
      <c r="F16" s="15"/>
      <c r="G16" s="15"/>
      <c r="H16" s="15"/>
      <c r="I16" s="15"/>
    </row>
    <row r="17" spans="2:9" ht="15.75" x14ac:dyDescent="0.25">
      <c r="B17" s="3"/>
      <c r="C17" s="3" t="s">
        <v>27</v>
      </c>
    </row>
    <row r="18" spans="2:9" x14ac:dyDescent="0.2">
      <c r="D18" s="1" t="s">
        <v>2</v>
      </c>
      <c r="F18" s="4">
        <v>10000</v>
      </c>
      <c r="G18" s="1" t="s">
        <v>3</v>
      </c>
    </row>
    <row r="19" spans="2:9" x14ac:dyDescent="0.2">
      <c r="D19" s="1" t="s">
        <v>5</v>
      </c>
      <c r="F19" s="4">
        <v>12500</v>
      </c>
      <c r="G19" s="1" t="s">
        <v>3</v>
      </c>
    </row>
    <row r="20" spans="2:9" x14ac:dyDescent="0.2">
      <c r="D20" s="1" t="s">
        <v>12</v>
      </c>
      <c r="F20" s="4">
        <v>2500</v>
      </c>
      <c r="G20" s="1" t="s">
        <v>3</v>
      </c>
    </row>
    <row r="21" spans="2:9" x14ac:dyDescent="0.2">
      <c r="F21" s="5"/>
    </row>
    <row r="22" spans="2:9" ht="15.75" x14ac:dyDescent="0.25">
      <c r="D22" s="1" t="s">
        <v>4</v>
      </c>
      <c r="F22" s="6">
        <f>(F19-F18)+F20</f>
        <v>5000</v>
      </c>
      <c r="G22" s="3" t="s">
        <v>3</v>
      </c>
    </row>
    <row r="23" spans="2:9" ht="15.75" x14ac:dyDescent="0.25">
      <c r="F23" s="6"/>
      <c r="G23" s="3"/>
    </row>
    <row r="24" spans="2:9" ht="15.75" x14ac:dyDescent="0.25">
      <c r="C24" s="3" t="s">
        <v>7</v>
      </c>
      <c r="F24" s="6"/>
      <c r="G24" s="3"/>
    </row>
    <row r="25" spans="2:9" x14ac:dyDescent="0.2">
      <c r="D25" s="1" t="s">
        <v>19</v>
      </c>
      <c r="F25" s="4">
        <v>2500</v>
      </c>
      <c r="G25" s="1" t="s">
        <v>3</v>
      </c>
    </row>
    <row r="26" spans="2:9" x14ac:dyDescent="0.2">
      <c r="D26" s="1" t="s">
        <v>8</v>
      </c>
      <c r="F26" s="4">
        <v>0</v>
      </c>
      <c r="G26" s="1" t="s">
        <v>3</v>
      </c>
    </row>
    <row r="28" spans="2:9" ht="15.75" x14ac:dyDescent="0.25">
      <c r="D28" s="1" t="s">
        <v>15</v>
      </c>
      <c r="F28" s="6">
        <f>F25+F26</f>
        <v>2500</v>
      </c>
      <c r="G28" s="3" t="s">
        <v>3</v>
      </c>
    </row>
    <row r="30" spans="2:9" ht="15.75" x14ac:dyDescent="0.25">
      <c r="C30" s="3" t="s">
        <v>9</v>
      </c>
    </row>
    <row r="31" spans="2:9" ht="15.75" x14ac:dyDescent="0.25">
      <c r="C31" s="3"/>
    </row>
    <row r="32" spans="2:9" ht="18" x14ac:dyDescent="0.25">
      <c r="C32" s="3"/>
      <c r="D32" s="7" t="s">
        <v>13</v>
      </c>
      <c r="E32" s="8"/>
      <c r="F32" s="12">
        <f>F28/F22*100</f>
        <v>50</v>
      </c>
      <c r="G32" s="11" t="s">
        <v>14</v>
      </c>
      <c r="I32" s="1" t="s">
        <v>16</v>
      </c>
    </row>
    <row r="33" spans="2:9" x14ac:dyDescent="0.2">
      <c r="I33" s="1" t="s">
        <v>17</v>
      </c>
    </row>
    <row r="34" spans="2:9" x14ac:dyDescent="0.2">
      <c r="I34" s="1" t="s">
        <v>30</v>
      </c>
    </row>
    <row r="35" spans="2:9" x14ac:dyDescent="0.2">
      <c r="I35" s="1" t="s">
        <v>29</v>
      </c>
    </row>
    <row r="38" spans="2:9" ht="18" x14ac:dyDescent="0.25">
      <c r="D38" s="7" t="s">
        <v>24</v>
      </c>
      <c r="E38" s="8"/>
      <c r="F38" s="12">
        <f>F22/F12</f>
        <v>1250</v>
      </c>
      <c r="G38" s="11" t="s">
        <v>3</v>
      </c>
      <c r="I38" s="1" t="s">
        <v>25</v>
      </c>
    </row>
    <row r="39" spans="2:9" x14ac:dyDescent="0.2">
      <c r="I39" s="1" t="s">
        <v>26</v>
      </c>
    </row>
    <row r="40" spans="2:9" x14ac:dyDescent="0.2">
      <c r="I40" s="1" t="s">
        <v>39</v>
      </c>
    </row>
    <row r="41" spans="2:9" x14ac:dyDescent="0.2">
      <c r="I41" s="1" t="s">
        <v>40</v>
      </c>
    </row>
    <row r="42" spans="2:9" x14ac:dyDescent="0.2">
      <c r="I42" s="1" t="s">
        <v>41</v>
      </c>
    </row>
    <row r="43" spans="2:9" x14ac:dyDescent="0.2">
      <c r="I43" s="1" t="s">
        <v>75</v>
      </c>
    </row>
    <row r="44" spans="2:9" x14ac:dyDescent="0.2">
      <c r="I44" s="1" t="s">
        <v>28</v>
      </c>
    </row>
    <row r="45" spans="2:9" ht="18" x14ac:dyDescent="0.25">
      <c r="B45" s="9"/>
    </row>
    <row r="46" spans="2:9" ht="18" x14ac:dyDescent="0.25">
      <c r="B46" s="13" t="s">
        <v>18</v>
      </c>
      <c r="C46" s="15"/>
      <c r="D46" s="15"/>
      <c r="E46" s="15"/>
      <c r="F46" s="15"/>
      <c r="G46" s="15"/>
      <c r="H46" s="15"/>
      <c r="I46" s="15"/>
    </row>
    <row r="48" spans="2:9" ht="15.75" x14ac:dyDescent="0.25">
      <c r="C48" s="3" t="s">
        <v>31</v>
      </c>
    </row>
    <row r="49" spans="3:9" x14ac:dyDescent="0.2">
      <c r="D49" s="1" t="s">
        <v>32</v>
      </c>
      <c r="F49" s="16">
        <v>0</v>
      </c>
      <c r="G49" s="1" t="s">
        <v>34</v>
      </c>
      <c r="I49" s="1" t="s">
        <v>36</v>
      </c>
    </row>
    <row r="50" spans="3:9" x14ac:dyDescent="0.2">
      <c r="D50" s="1" t="s">
        <v>81</v>
      </c>
      <c r="F50" s="16">
        <v>8</v>
      </c>
      <c r="G50" s="1" t="s">
        <v>34</v>
      </c>
      <c r="I50" s="1" t="s">
        <v>37</v>
      </c>
    </row>
    <row r="51" spans="3:9" x14ac:dyDescent="0.2">
      <c r="D51" s="1" t="s">
        <v>33</v>
      </c>
      <c r="F51" s="16">
        <v>0</v>
      </c>
      <c r="G51" s="1" t="s">
        <v>34</v>
      </c>
      <c r="I51" s="1" t="s">
        <v>38</v>
      </c>
    </row>
    <row r="52" spans="3:9" x14ac:dyDescent="0.2">
      <c r="F52" s="18"/>
    </row>
    <row r="53" spans="3:9" ht="15.75" x14ac:dyDescent="0.25">
      <c r="D53" s="1" t="s">
        <v>35</v>
      </c>
      <c r="F53" s="23">
        <f>(F50-F49)+F51</f>
        <v>8</v>
      </c>
      <c r="G53" s="3" t="s">
        <v>34</v>
      </c>
    </row>
    <row r="54" spans="3:9" ht="15.75" x14ac:dyDescent="0.25">
      <c r="F54" s="23"/>
      <c r="G54" s="3"/>
    </row>
    <row r="55" spans="3:9" ht="15.75" x14ac:dyDescent="0.25">
      <c r="C55" s="3" t="s">
        <v>7</v>
      </c>
      <c r="F55" s="23"/>
      <c r="G55" s="3"/>
    </row>
    <row r="56" spans="3:9" x14ac:dyDescent="0.2">
      <c r="D56" s="1" t="s">
        <v>42</v>
      </c>
      <c r="F56" s="16">
        <v>0</v>
      </c>
      <c r="G56" s="1" t="s">
        <v>34</v>
      </c>
    </row>
    <row r="57" spans="3:9" x14ac:dyDescent="0.2">
      <c r="D57" s="1" t="s">
        <v>43</v>
      </c>
      <c r="F57" s="16">
        <v>0</v>
      </c>
      <c r="G57" s="1" t="s">
        <v>34</v>
      </c>
    </row>
    <row r="58" spans="3:9" x14ac:dyDescent="0.2">
      <c r="F58" s="18"/>
    </row>
    <row r="59" spans="3:9" ht="15.75" x14ac:dyDescent="0.25">
      <c r="D59" s="1" t="s">
        <v>77</v>
      </c>
      <c r="F59" s="23">
        <f>F56+F57</f>
        <v>0</v>
      </c>
      <c r="G59" s="3" t="s">
        <v>34</v>
      </c>
    </row>
    <row r="61" spans="3:9" ht="15.75" x14ac:dyDescent="0.25">
      <c r="C61" s="3" t="s">
        <v>44</v>
      </c>
    </row>
    <row r="62" spans="3:9" ht="15.75" x14ac:dyDescent="0.25">
      <c r="C62" s="3"/>
    </row>
    <row r="63" spans="3:9" ht="18" x14ac:dyDescent="0.25">
      <c r="C63" s="3"/>
      <c r="D63" s="7" t="s">
        <v>13</v>
      </c>
      <c r="E63" s="8"/>
      <c r="F63" s="12">
        <f>F59/F53*100</f>
        <v>0</v>
      </c>
      <c r="G63" s="11" t="s">
        <v>14</v>
      </c>
      <c r="I63" s="1" t="s">
        <v>16</v>
      </c>
    </row>
    <row r="64" spans="3:9" x14ac:dyDescent="0.2">
      <c r="I64" s="1" t="s">
        <v>17</v>
      </c>
    </row>
    <row r="65" spans="2:9" x14ac:dyDescent="0.2">
      <c r="I65" s="1" t="s">
        <v>30</v>
      </c>
    </row>
    <row r="69" spans="2:9" ht="18" x14ac:dyDescent="0.25">
      <c r="D69" s="7" t="s">
        <v>46</v>
      </c>
      <c r="E69" s="8"/>
      <c r="F69" s="12">
        <f>F53/F13*1000</f>
        <v>100</v>
      </c>
      <c r="G69" s="11" t="s">
        <v>3</v>
      </c>
      <c r="I69" s="1" t="s">
        <v>25</v>
      </c>
    </row>
    <row r="70" spans="2:9" x14ac:dyDescent="0.2">
      <c r="I70" s="1" t="s">
        <v>47</v>
      </c>
    </row>
    <row r="71" spans="2:9" x14ac:dyDescent="0.2">
      <c r="I71" s="1" t="s">
        <v>48</v>
      </c>
    </row>
    <row r="72" spans="2:9" x14ac:dyDescent="0.2">
      <c r="I72" s="1" t="s">
        <v>49</v>
      </c>
    </row>
    <row r="73" spans="2:9" x14ac:dyDescent="0.2">
      <c r="I73" s="1" t="s">
        <v>50</v>
      </c>
    </row>
    <row r="74" spans="2:9" x14ac:dyDescent="0.2">
      <c r="I74" s="1" t="s">
        <v>51</v>
      </c>
    </row>
    <row r="75" spans="2:9" x14ac:dyDescent="0.2">
      <c r="I75" s="1" t="s">
        <v>76</v>
      </c>
    </row>
    <row r="76" spans="2:9" x14ac:dyDescent="0.2">
      <c r="I76" s="1" t="s">
        <v>52</v>
      </c>
    </row>
    <row r="78" spans="2:9" ht="18" x14ac:dyDescent="0.25">
      <c r="B78" s="13" t="s">
        <v>1</v>
      </c>
      <c r="C78" s="14"/>
      <c r="D78" s="15"/>
      <c r="E78" s="15"/>
      <c r="F78" s="15"/>
      <c r="G78" s="15"/>
      <c r="H78" s="15"/>
      <c r="I78" s="15"/>
    </row>
    <row r="80" spans="2:9" ht="15.75" x14ac:dyDescent="0.25">
      <c r="B80" s="3"/>
      <c r="C80" s="3" t="s">
        <v>59</v>
      </c>
    </row>
    <row r="81" spans="3:9" x14ac:dyDescent="0.2">
      <c r="D81" s="1" t="s">
        <v>53</v>
      </c>
      <c r="F81" s="4">
        <v>10000</v>
      </c>
      <c r="G81" s="1" t="s">
        <v>55</v>
      </c>
    </row>
    <row r="82" spans="3:9" x14ac:dyDescent="0.2">
      <c r="D82" s="1" t="s">
        <v>54</v>
      </c>
      <c r="F82" s="4">
        <v>20000</v>
      </c>
      <c r="G82" s="1" t="s">
        <v>55</v>
      </c>
    </row>
    <row r="83" spans="3:9" x14ac:dyDescent="0.2">
      <c r="D83" s="1" t="s">
        <v>56</v>
      </c>
      <c r="F83" s="16">
        <v>6</v>
      </c>
      <c r="G83" s="1" t="s">
        <v>57</v>
      </c>
    </row>
    <row r="84" spans="3:9" x14ac:dyDescent="0.2">
      <c r="F84" s="5"/>
    </row>
    <row r="85" spans="3:9" ht="15.75" x14ac:dyDescent="0.25">
      <c r="D85" s="1" t="s">
        <v>67</v>
      </c>
      <c r="F85" s="6">
        <f>F82-F81</f>
        <v>10000</v>
      </c>
      <c r="G85" s="3" t="s">
        <v>55</v>
      </c>
    </row>
    <row r="86" spans="3:9" x14ac:dyDescent="0.2">
      <c r="D86" s="1" t="s">
        <v>60</v>
      </c>
      <c r="F86" s="5">
        <f>(F82-F81)/100*F83</f>
        <v>600</v>
      </c>
      <c r="G86" s="1" t="s">
        <v>58</v>
      </c>
    </row>
    <row r="87" spans="3:9" ht="15.75" x14ac:dyDescent="0.25">
      <c r="D87" s="1" t="s">
        <v>61</v>
      </c>
      <c r="F87" s="6">
        <f>9*F86</f>
        <v>5400</v>
      </c>
      <c r="G87" s="3" t="s">
        <v>3</v>
      </c>
      <c r="I87" s="1" t="s">
        <v>83</v>
      </c>
    </row>
    <row r="88" spans="3:9" ht="15.75" x14ac:dyDescent="0.25">
      <c r="F88" s="6"/>
      <c r="G88" s="3"/>
    </row>
    <row r="89" spans="3:9" ht="15.75" x14ac:dyDescent="0.25">
      <c r="C89" s="3" t="s">
        <v>62</v>
      </c>
      <c r="F89" s="6"/>
      <c r="G89" s="3"/>
    </row>
    <row r="90" spans="3:9" x14ac:dyDescent="0.2">
      <c r="D90" s="1" t="s">
        <v>63</v>
      </c>
      <c r="F90" s="4">
        <v>1500</v>
      </c>
      <c r="G90" s="1" t="s">
        <v>55</v>
      </c>
    </row>
    <row r="91" spans="3:9" x14ac:dyDescent="0.2">
      <c r="D91" s="1" t="s">
        <v>64</v>
      </c>
      <c r="F91" s="4">
        <v>0</v>
      </c>
      <c r="G91" s="1" t="s">
        <v>55</v>
      </c>
    </row>
    <row r="92" spans="3:9" x14ac:dyDescent="0.2">
      <c r="D92" s="1" t="s">
        <v>65</v>
      </c>
      <c r="F92" s="4">
        <v>250</v>
      </c>
      <c r="G92" s="1" t="s">
        <v>55</v>
      </c>
    </row>
    <row r="93" spans="3:9" x14ac:dyDescent="0.2">
      <c r="D93" s="1" t="s">
        <v>82</v>
      </c>
      <c r="F93" s="4">
        <v>250</v>
      </c>
      <c r="G93" s="1" t="s">
        <v>55</v>
      </c>
    </row>
    <row r="95" spans="3:9" ht="15.75" x14ac:dyDescent="0.25">
      <c r="D95" s="1" t="s">
        <v>66</v>
      </c>
      <c r="F95" s="6">
        <f>SUM(F90:F93)</f>
        <v>2000</v>
      </c>
      <c r="G95" s="3" t="s">
        <v>55</v>
      </c>
    </row>
    <row r="97" spans="3:9" ht="15.75" x14ac:dyDescent="0.25">
      <c r="C97" s="3" t="s">
        <v>68</v>
      </c>
    </row>
    <row r="98" spans="3:9" ht="15.75" x14ac:dyDescent="0.25">
      <c r="C98" s="3"/>
    </row>
    <row r="99" spans="3:9" ht="18" x14ac:dyDescent="0.25">
      <c r="C99" s="3"/>
      <c r="D99" s="7" t="s">
        <v>13</v>
      </c>
      <c r="E99" s="8"/>
      <c r="F99" s="12">
        <f>F95 /((F82-F81)+F95)*100</f>
        <v>16.666666666666664</v>
      </c>
      <c r="G99" s="11" t="s">
        <v>14</v>
      </c>
      <c r="I99" s="1" t="s">
        <v>16</v>
      </c>
    </row>
    <row r="100" spans="3:9" x14ac:dyDescent="0.2">
      <c r="I100" s="1" t="s">
        <v>17</v>
      </c>
    </row>
    <row r="101" spans="3:9" x14ac:dyDescent="0.2">
      <c r="I101" s="1" t="s">
        <v>30</v>
      </c>
    </row>
  </sheetData>
  <pageMargins left="0.25" right="0.25" top="0.75" bottom="0.75" header="0.3" footer="0.3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322DB-52BC-4C8B-8052-10EB9D026AF1}">
  <sheetPr>
    <pageSetUpPr fitToPage="1"/>
  </sheetPr>
  <dimension ref="B2:M18"/>
  <sheetViews>
    <sheetView workbookViewId="0">
      <selection activeCell="H1" sqref="H1"/>
    </sheetView>
  </sheetViews>
  <sheetFormatPr baseColWidth="10" defaultRowHeight="15" x14ac:dyDescent="0.25"/>
  <cols>
    <col min="1" max="1" width="5.7109375" customWidth="1"/>
    <col min="2" max="2" width="15.28515625" bestFit="1" customWidth="1"/>
  </cols>
  <sheetData>
    <row r="2" spans="2:13" ht="18" x14ac:dyDescent="0.25">
      <c r="B2" s="9" t="s">
        <v>10</v>
      </c>
      <c r="C2" s="1"/>
      <c r="D2" s="1"/>
      <c r="E2" s="1"/>
      <c r="F2" s="1"/>
      <c r="G2" s="1"/>
      <c r="H2" s="10" t="s">
        <v>20</v>
      </c>
      <c r="I2" s="1"/>
      <c r="J2" s="1"/>
      <c r="K2" s="1"/>
      <c r="L2" s="1"/>
    </row>
    <row r="3" spans="2:13" ht="15.75" x14ac:dyDescent="0.25">
      <c r="B3" s="17">
        <f ca="1">TODAY()</f>
        <v>43585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8" x14ac:dyDescent="0.25">
      <c r="B6" s="9" t="s">
        <v>72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" x14ac:dyDescent="0.2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.75" x14ac:dyDescent="0.25">
      <c r="B9" s="1" t="s">
        <v>27</v>
      </c>
      <c r="C9" s="1"/>
      <c r="D9" s="20"/>
      <c r="E9" s="5">
        <f>Tabelle!F22</f>
        <v>5000</v>
      </c>
      <c r="F9" s="1" t="s">
        <v>3</v>
      </c>
      <c r="G9" s="1"/>
      <c r="H9" s="19">
        <f>E9/E14</f>
        <v>0.27173913043478259</v>
      </c>
      <c r="I9" s="1"/>
      <c r="J9" s="1"/>
      <c r="K9" s="1"/>
      <c r="L9" s="1"/>
      <c r="M9" s="1"/>
    </row>
    <row r="10" spans="2:13" ht="15.75" x14ac:dyDescent="0.25">
      <c r="B10" s="1" t="s">
        <v>31</v>
      </c>
      <c r="C10" s="1"/>
      <c r="D10" s="22"/>
      <c r="E10" s="5">
        <f>Tabelle!F53*1000</f>
        <v>8000</v>
      </c>
      <c r="F10" s="1" t="s">
        <v>3</v>
      </c>
      <c r="G10" s="1"/>
      <c r="H10" s="19">
        <f>E10/E14</f>
        <v>0.43478260869565216</v>
      </c>
      <c r="I10" s="1"/>
      <c r="J10" s="1"/>
      <c r="K10" s="1"/>
      <c r="L10" s="1"/>
      <c r="M10" s="1"/>
    </row>
    <row r="11" spans="2:13" ht="15.75" x14ac:dyDescent="0.25">
      <c r="B11" s="1" t="s">
        <v>70</v>
      </c>
      <c r="C11" s="1"/>
      <c r="D11" s="21"/>
      <c r="E11" s="5">
        <f>Tabelle!F87</f>
        <v>5400</v>
      </c>
      <c r="F11" s="1" t="s">
        <v>3</v>
      </c>
      <c r="H11" s="19">
        <f>E11/E14</f>
        <v>0.29347826086956524</v>
      </c>
    </row>
    <row r="12" spans="2:13" ht="15.75" x14ac:dyDescent="0.25">
      <c r="B12" s="1"/>
      <c r="C12" s="1"/>
      <c r="D12" s="1"/>
      <c r="E12" s="5"/>
      <c r="H12" s="18"/>
    </row>
    <row r="13" spans="2:13" ht="15.75" x14ac:dyDescent="0.25">
      <c r="B13" s="1"/>
      <c r="C13" s="1"/>
      <c r="D13" s="1"/>
      <c r="E13" s="5"/>
      <c r="H13" s="18"/>
    </row>
    <row r="14" spans="2:13" ht="15.75" x14ac:dyDescent="0.25">
      <c r="B14" s="3" t="s">
        <v>71</v>
      </c>
      <c r="C14" s="3"/>
      <c r="D14" s="3"/>
      <c r="E14" s="6">
        <f>SUM(E9:E12)</f>
        <v>18400</v>
      </c>
      <c r="F14" s="3" t="s">
        <v>3</v>
      </c>
      <c r="H14" s="18">
        <v>100</v>
      </c>
      <c r="I14" t="s">
        <v>74</v>
      </c>
    </row>
    <row r="15" spans="2:13" ht="15.75" x14ac:dyDescent="0.25">
      <c r="B15" s="1"/>
      <c r="C15" s="1"/>
      <c r="D15" s="1"/>
      <c r="E15" s="5"/>
      <c r="H15" s="18"/>
    </row>
    <row r="16" spans="2:13" ht="15.75" x14ac:dyDescent="0.25">
      <c r="B16" s="1"/>
      <c r="C16" s="1"/>
      <c r="D16" s="1"/>
      <c r="E16" s="5"/>
    </row>
    <row r="17" spans="2:4" ht="15.75" x14ac:dyDescent="0.25">
      <c r="B17" s="1"/>
      <c r="C17" s="1"/>
      <c r="D17" s="1"/>
    </row>
    <row r="18" spans="2:4" ht="18" x14ac:dyDescent="0.25">
      <c r="B18" s="9" t="s">
        <v>73</v>
      </c>
      <c r="C18" s="1"/>
      <c r="D18" s="1"/>
    </row>
  </sheetData>
  <pageMargins left="0.7" right="0.7" top="0.78740157499999996" bottom="0.78740157499999996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</vt:lpstr>
      <vt:lpstr>Grafik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</dc:creator>
  <cp:lastModifiedBy>DGS - www.dgs.de</cp:lastModifiedBy>
  <cp:lastPrinted>2019-04-30T08:50:26Z</cp:lastPrinted>
  <dcterms:created xsi:type="dcterms:W3CDTF">2019-04-16T09:30:52Z</dcterms:created>
  <dcterms:modified xsi:type="dcterms:W3CDTF">2019-04-30T08:50:39Z</dcterms:modified>
</cp:coreProperties>
</file>